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yield-function" TargetMode="External"/><Relationship Id="rId2" Type="http://schemas.openxmlformats.org/officeDocument/2006/relationships/hyperlink" Target="https://support.microsoft.com/en-us/excel/functions/price-function" TargetMode="External"/><Relationship Id="rId3" Type="http://schemas.openxmlformats.org/officeDocument/2006/relationships/hyperlink" Target="https://support.microsoft.com/en-us/excel/functions/coupdaybs-function" TargetMode="External"/><Relationship Id="rId4" Type="http://schemas.openxmlformats.org/officeDocument/2006/relationships/hyperlink" Target="https://support.microsoft.com/en-us/excel/functions/coupdays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Infer yield from a coupon bond quote</v>
      </c>
    </row>
    <row r="2" ht="32" customHeight="1">
      <c r="A2" t="str">
        <v>Task</v>
      </c>
      <c r="B2" t="str">
        <v>Build G2:G7 from B2:B9. Solve the annual yield from the clean quote, reprice at that solved yield, report price minus quote, compare annual coupon/clean quote (current yield), then report accrued interest and settlement cash for the stated face amount. Keep full internal precision; YIELD and current yield answer different questions.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G2, G3, G4, G5, G6, G7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=YIELD($B$2,$B$3,$B$4,$B$5,$B$6,$B$7,$B$8)</v>
      </c>
    </row>
    <row r="9" ht="32" customHeight="1">
      <c r="A9" t="str">
        <v>Explanation</v>
      </c>
      <c r="B9" t="str">
        <v>Recover an annual rate from the clean quote, then check it by repricing.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regular-coupon reports checked with the actual formula engine and independent calendar/cash-flow rules. Native recalculation/edit/save remains separate.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Regular semiannual terms</v>
      </c>
    </row>
    <row r="18" ht="32" customHeight="1">
      <c r="A18" t="str">
        <v>Practice 2</v>
      </c>
      <c r="B18" t="str">
        <v>Annual actual/actual</v>
      </c>
    </row>
    <row r="19" ht="32" customHeight="1">
      <c r="A19" t="str">
        <v>Practice 3</v>
      </c>
      <c r="B19" t="str">
        <v>Quarterly actual/360</v>
      </c>
    </row>
    <row r="20" ht="32" customHeight="1">
      <c r="A20" t="str">
        <v>Practice 4</v>
      </c>
      <c r="B20" t="str">
        <v>Actual/365 fixed</v>
      </c>
    </row>
    <row r="21" ht="32" customHeight="1">
      <c r="A21" t="str">
        <v>Practice 5</v>
      </c>
      <c r="B21" t="str">
        <v>Month-end European 30/360</v>
      </c>
    </row>
    <row r="22" ht="32" customHeight="1">
      <c r="A22" t="str">
        <v>Practice 6</v>
      </c>
      <c r="B22" t="str">
        <v>Only one payment remains</v>
      </c>
    </row>
    <row r="23" ht="32" customHeight="1">
      <c r="A23" t="str">
        <v>Practice 7</v>
      </c>
      <c r="B23" t="str">
        <v>Zero coupon and leap calendar</v>
      </c>
    </row>
    <row r="24" ht="32" customHeight="1">
      <c r="A24" t="str">
        <v>Practice 8</v>
      </c>
      <c r="B24" t="str">
        <v>Coupon-date boundary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Read the quotation units</v>
      </c>
      <c r="B27" t="str">
        <v>B5 is a clean price per 100 face, not the cash paid for the full face amount. The annual coupon rate stays separate.</v>
      </c>
    </row>
    <row r="28" ht="32" customHeight="1">
      <c r="A28" t="str">
        <v>2. Solve the annual yield</v>
      </c>
      <c r="B28" t="str">
        <v>YIELD finds the rate consistent with the regular coupon schedule and quote. This course accepts positive prices with an implied nonnegative yield no greater than 0.50.</v>
      </c>
    </row>
    <row r="29" ht="32" customHeight="1">
      <c r="A29" t="str">
        <v>3. Reprice to check the inverse</v>
      </c>
      <c r="B29" t="str">
        <v>PRICE at the solved yield should recover the original clean quote. Report the residual without rounding the rate before repricing.</v>
      </c>
    </row>
    <row r="30" ht="32" customHeight="1">
      <c r="A30" t="str">
        <v>4. Compare the current yield</v>
      </c>
      <c r="B30" t="str">
        <v>Annual coupon divided by clean price excludes the gain or loss between purchase and redemption and does not discount future coupons. Retain it as its own measure.</v>
      </c>
    </row>
    <row r="31" ht="32" customHeight="1">
      <c r="A31" t="str">
        <v>5. Reconcile the settlement amount</v>
      </c>
      <c r="B31" t="str">
        <v>Add accrued coupon interest to the clean quote, then scale by the face amount. A discount quote can still have positive accrued interest.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YIELD</v>
      </c>
      <c r="B34" t="str">
        <v>https://support.microsoft.com/en-us/excel/functions/yield-function</v>
      </c>
    </row>
    <row r="35" ht="32" customHeight="1">
      <c r="A35" t="str">
        <v>Microsoft PRICE</v>
      </c>
      <c r="B35" t="str">
        <v>https://support.microsoft.com/en-us/excel/functions/price-function</v>
      </c>
    </row>
    <row r="36" ht="32" customHeight="1">
      <c r="A36" t="str">
        <v>Microsoft COUPDAYBS</v>
      </c>
      <c r="B36" t="str">
        <v>https://support.microsoft.com/en-us/excel/functions/coupdaybs-function</v>
      </c>
    </row>
    <row r="37" ht="32" customHeight="1">
      <c r="A37" t="str">
        <v>Microsoft COUPDAYS</v>
      </c>
      <c r="B37" t="str">
        <v>https://support.microsoft.com/en-us/excel/functions/coupdays-function</v>
      </c>
    </row>
  </sheetData>
  <hyperlinks>
    <hyperlink ref="B34" r:id="rId1" display="https://support.microsoft.com/en-us/excel/functions/yield-function"/>
    <hyperlink ref="B35" r:id="rId2" display="https://support.microsoft.com/en-us/excel/functions/price-function"/>
    <hyperlink ref="B36" r:id="rId3" display="https://support.microsoft.com/en-us/excel/functions/coupdaybs-function"/>
    <hyperlink ref="B37" r:id="rId4" display="https://support.microsoft.com/en-us/excel/functions/coupdays-function"/>
  </hyperlinks>
  <ignoredErrors>
    <ignoredError numberStoredAsText="1" sqref="A1:B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46130</v>
      </c>
      <c r="F2" t="str">
        <v>Annual YIELD</v>
      </c>
    </row>
    <row r="3" ht="21" customHeight="1">
      <c r="A3" t="str">
        <v>Maturity</v>
      </c>
      <c r="B3" s="1">
        <v>48507</v>
      </c>
      <c r="F3" t="str">
        <v>Price at solved yield</v>
      </c>
    </row>
    <row r="4" ht="21" customHeight="1">
      <c r="A4" t="str">
        <v>Annual coupon</v>
      </c>
      <c r="B4">
        <v>0.05</v>
      </c>
      <c r="F4" t="str">
        <v>Repricing residual</v>
      </c>
    </row>
    <row r="5" ht="21" customHeight="1">
      <c r="A5" t="str">
        <v>Clean quote per 100</v>
      </c>
      <c r="B5">
        <v>96.25</v>
      </c>
      <c r="F5" t="str">
        <v>Current yield</v>
      </c>
    </row>
    <row r="6" ht="21" customHeight="1">
      <c r="A6" t="str">
        <v>Redemption per 100</v>
      </c>
      <c r="B6">
        <v>100</v>
      </c>
      <c r="F6" t="str">
        <v>Accrued per 100</v>
      </c>
    </row>
    <row r="7" ht="21" customHeight="1">
      <c r="A7" t="str">
        <v>Payments per year</v>
      </c>
      <c r="B7">
        <v>2</v>
      </c>
      <c r="F7" t="str">
        <v>Settlement cash amount</v>
      </c>
    </row>
    <row r="8" ht="21" customHeight="1">
      <c r="A8" t="str">
        <v>Day-count basis</v>
      </c>
      <c r="B8">
        <v>0</v>
      </c>
    </row>
    <row r="9" ht="21" customHeight="1">
      <c r="A9" t="str">
        <v>Face amount</v>
      </c>
      <c r="B9">
        <v>25000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45903</v>
      </c>
      <c r="F2" t="str">
        <v>Annual YIELD</v>
      </c>
    </row>
    <row r="3" ht="21" customHeight="1">
      <c r="A3" t="str">
        <v>Maturity</v>
      </c>
      <c r="B3" s="1">
        <v>47743</v>
      </c>
      <c r="F3" t="str">
        <v>Price at solved yield</v>
      </c>
    </row>
    <row r="4" ht="21" customHeight="1">
      <c r="A4" t="str">
        <v>Annual coupon</v>
      </c>
      <c r="B4">
        <v>0.07</v>
      </c>
      <c r="F4" t="str">
        <v>Repricing residual</v>
      </c>
    </row>
    <row r="5" ht="21" customHeight="1">
      <c r="A5" t="str">
        <v>Clean quote per 100</v>
      </c>
      <c r="B5">
        <v>107.5</v>
      </c>
      <c r="F5" t="str">
        <v>Current yield</v>
      </c>
    </row>
    <row r="6" ht="21" customHeight="1">
      <c r="A6" t="str">
        <v>Redemption per 100</v>
      </c>
      <c r="B6">
        <v>100</v>
      </c>
      <c r="F6" t="str">
        <v>Accrued per 100</v>
      </c>
    </row>
    <row r="7" ht="21" customHeight="1">
      <c r="A7" t="str">
        <v>Payments per year</v>
      </c>
      <c r="B7">
        <v>1</v>
      </c>
      <c r="F7" t="str">
        <v>Settlement cash amount</v>
      </c>
    </row>
    <row r="8" ht="21" customHeight="1">
      <c r="A8" t="str">
        <v>Day-count basis</v>
      </c>
      <c r="B8">
        <v>1</v>
      </c>
    </row>
    <row r="9" ht="21" customHeight="1">
      <c r="A9" t="str">
        <v>Face amount</v>
      </c>
      <c r="B9">
        <v>12000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46089</v>
      </c>
      <c r="F2" t="str">
        <v>Annual YIELD</v>
      </c>
    </row>
    <row r="3" ht="21" customHeight="1">
      <c r="A3" t="str">
        <v>Maturity</v>
      </c>
      <c r="B3" s="1">
        <v>48194</v>
      </c>
      <c r="F3" t="str">
        <v>Price at solved yield</v>
      </c>
    </row>
    <row r="4" ht="21" customHeight="1">
      <c r="A4" t="str">
        <v>Annual coupon</v>
      </c>
      <c r="B4">
        <v>0.04</v>
      </c>
      <c r="F4" t="str">
        <v>Repricing residual</v>
      </c>
    </row>
    <row r="5" ht="21" customHeight="1">
      <c r="A5" t="str">
        <v>Clean quote per 100</v>
      </c>
      <c r="B5">
        <v>91.75</v>
      </c>
      <c r="F5" t="str">
        <v>Current yield</v>
      </c>
    </row>
    <row r="6" ht="21" customHeight="1">
      <c r="A6" t="str">
        <v>Redemption per 100</v>
      </c>
      <c r="B6">
        <v>103</v>
      </c>
      <c r="F6" t="str">
        <v>Accrued per 100</v>
      </c>
    </row>
    <row r="7" ht="21" customHeight="1">
      <c r="A7" t="str">
        <v>Payments per year</v>
      </c>
      <c r="B7">
        <v>4</v>
      </c>
      <c r="F7" t="str">
        <v>Settlement cash amount</v>
      </c>
    </row>
    <row r="8" ht="21" customHeight="1">
      <c r="A8" t="str">
        <v>Day-count basis</v>
      </c>
      <c r="B8">
        <v>2</v>
      </c>
    </row>
    <row r="9" ht="21" customHeight="1">
      <c r="A9" t="str">
        <v>Face amount</v>
      </c>
      <c r="B9">
        <v>50000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45645</v>
      </c>
      <c r="F2" t="str">
        <v>Annual YIELD</v>
      </c>
    </row>
    <row r="3" ht="21" customHeight="1">
      <c r="A3" t="str">
        <v>Maturity</v>
      </c>
      <c r="B3" s="1">
        <v>47299</v>
      </c>
      <c r="F3" t="str">
        <v>Price at solved yield</v>
      </c>
    </row>
    <row r="4" ht="21" customHeight="1">
      <c r="A4" t="str">
        <v>Annual coupon</v>
      </c>
      <c r="B4">
        <v>0.055</v>
      </c>
      <c r="F4" t="str">
        <v>Repricing residual</v>
      </c>
    </row>
    <row r="5" ht="21" customHeight="1">
      <c r="A5" t="str">
        <v>Clean quote per 100</v>
      </c>
      <c r="B5">
        <v>102.1</v>
      </c>
      <c r="F5" t="str">
        <v>Current yield</v>
      </c>
    </row>
    <row r="6" ht="21" customHeight="1">
      <c r="A6" t="str">
        <v>Redemption per 100</v>
      </c>
      <c r="B6">
        <v>100</v>
      </c>
      <c r="F6" t="str">
        <v>Accrued per 100</v>
      </c>
    </row>
    <row r="7" ht="21" customHeight="1">
      <c r="A7" t="str">
        <v>Payments per year</v>
      </c>
      <c r="B7">
        <v>2</v>
      </c>
      <c r="F7" t="str">
        <v>Settlement cash amount</v>
      </c>
    </row>
    <row r="8" ht="21" customHeight="1">
      <c r="A8" t="str">
        <v>Day-count basis</v>
      </c>
      <c r="B8">
        <v>3</v>
      </c>
    </row>
    <row r="9" ht="21" customHeight="1">
      <c r="A9" t="str">
        <v>Face amount</v>
      </c>
      <c r="B9">
        <v>18000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46446</v>
      </c>
      <c r="F2" t="str">
        <v>Annual YIELD</v>
      </c>
    </row>
    <row r="3" ht="21" customHeight="1">
      <c r="A3" t="str">
        <v>Maturity</v>
      </c>
      <c r="B3" s="1">
        <v>48457</v>
      </c>
      <c r="F3" t="str">
        <v>Price at solved yield</v>
      </c>
    </row>
    <row r="4" ht="21" customHeight="1">
      <c r="A4" t="str">
        <v>Annual coupon</v>
      </c>
      <c r="B4">
        <v>0.045</v>
      </c>
      <c r="F4" t="str">
        <v>Repricing residual</v>
      </c>
    </row>
    <row r="5" ht="21" customHeight="1">
      <c r="A5" t="str">
        <v>Clean quote per 100</v>
      </c>
      <c r="B5">
        <v>97.35</v>
      </c>
      <c r="F5" t="str">
        <v>Current yield</v>
      </c>
    </row>
    <row r="6" ht="21" customHeight="1">
      <c r="A6" t="str">
        <v>Redemption per 100</v>
      </c>
      <c r="B6">
        <v>98</v>
      </c>
      <c r="F6" t="str">
        <v>Accrued per 100</v>
      </c>
    </row>
    <row r="7" ht="21" customHeight="1">
      <c r="A7" t="str">
        <v>Payments per year</v>
      </c>
      <c r="B7">
        <v>2</v>
      </c>
      <c r="F7" t="str">
        <v>Settlement cash amount</v>
      </c>
    </row>
    <row r="8" ht="21" customHeight="1">
      <c r="A8" t="str">
        <v>Day-count basis</v>
      </c>
      <c r="B8">
        <v>4</v>
      </c>
    </row>
    <row r="9" ht="21" customHeight="1">
      <c r="A9" t="str">
        <v>Face amount</v>
      </c>
      <c r="B9">
        <v>30000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46237</v>
      </c>
      <c r="F2" t="str">
        <v>Annual YIELD</v>
      </c>
    </row>
    <row r="3" ht="21" customHeight="1">
      <c r="A3" t="str">
        <v>Maturity</v>
      </c>
      <c r="B3" s="1">
        <v>46280</v>
      </c>
      <c r="F3" t="str">
        <v>Price at solved yield</v>
      </c>
    </row>
    <row r="4" ht="21" customHeight="1">
      <c r="A4" t="str">
        <v>Annual coupon</v>
      </c>
      <c r="B4">
        <v>0.055</v>
      </c>
      <c r="F4" t="str">
        <v>Repricing residual</v>
      </c>
    </row>
    <row r="5" ht="21" customHeight="1">
      <c r="A5" t="str">
        <v>Clean quote per 100</v>
      </c>
      <c r="B5">
        <v>100.1</v>
      </c>
      <c r="F5" t="str">
        <v>Current yield</v>
      </c>
    </row>
    <row r="6" ht="21" customHeight="1">
      <c r="A6" t="str">
        <v>Redemption per 100</v>
      </c>
      <c r="B6">
        <v>100</v>
      </c>
      <c r="F6" t="str">
        <v>Accrued per 100</v>
      </c>
    </row>
    <row r="7" ht="21" customHeight="1">
      <c r="A7" t="str">
        <v>Payments per year</v>
      </c>
      <c r="B7">
        <v>2</v>
      </c>
      <c r="F7" t="str">
        <v>Settlement cash amount</v>
      </c>
    </row>
    <row r="8" ht="21" customHeight="1">
      <c r="A8" t="str">
        <v>Day-count basis</v>
      </c>
      <c r="B8">
        <v>0</v>
      </c>
    </row>
    <row r="9" ht="21" customHeight="1">
      <c r="A9" t="str">
        <v>Face amount</v>
      </c>
      <c r="B9">
        <v>10000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46829</v>
      </c>
      <c r="F2" t="str">
        <v>Annual YIELD</v>
      </c>
    </row>
    <row r="3" ht="21" customHeight="1">
      <c r="A3" t="str">
        <v>Maturity</v>
      </c>
      <c r="B3" s="1">
        <v>47726</v>
      </c>
      <c r="F3" t="str">
        <v>Price at solved yield</v>
      </c>
    </row>
    <row r="4" ht="21" customHeight="1">
      <c r="A4" t="str">
        <v>Annual coupon</v>
      </c>
      <c r="B4">
        <v>0</v>
      </c>
      <c r="F4" t="str">
        <v>Repricing residual</v>
      </c>
    </row>
    <row r="5" ht="21" customHeight="1">
      <c r="A5" t="str">
        <v>Clean quote per 100</v>
      </c>
      <c r="B5">
        <v>91</v>
      </c>
      <c r="F5" t="str">
        <v>Current yield</v>
      </c>
    </row>
    <row r="6" ht="21" customHeight="1">
      <c r="A6" t="str">
        <v>Redemption per 100</v>
      </c>
      <c r="B6">
        <v>100</v>
      </c>
      <c r="F6" t="str">
        <v>Accrued per 100</v>
      </c>
    </row>
    <row r="7" ht="21" customHeight="1">
      <c r="A7" t="str">
        <v>Payments per year</v>
      </c>
      <c r="B7">
        <v>2</v>
      </c>
      <c r="F7" t="str">
        <v>Settlement cash amount</v>
      </c>
    </row>
    <row r="8" ht="21" customHeight="1">
      <c r="A8" t="str">
        <v>Day-count basis</v>
      </c>
      <c r="B8">
        <v>1</v>
      </c>
    </row>
    <row r="9" ht="21" customHeight="1">
      <c r="A9" t="str">
        <v>Face amount</v>
      </c>
      <c r="B9">
        <v>8000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46218</v>
      </c>
      <c r="F2" t="str">
        <v>Annual YIELD</v>
      </c>
    </row>
    <row r="3" ht="21" customHeight="1">
      <c r="A3" t="str">
        <v>Maturity</v>
      </c>
      <c r="B3" s="1">
        <v>49871</v>
      </c>
      <c r="F3" t="str">
        <v>Price at solved yield</v>
      </c>
    </row>
    <row r="4" ht="21" customHeight="1">
      <c r="A4" t="str">
        <v>Annual coupon</v>
      </c>
      <c r="B4">
        <v>0.035</v>
      </c>
      <c r="F4" t="str">
        <v>Repricing residual</v>
      </c>
    </row>
    <row r="5" ht="21" customHeight="1">
      <c r="A5" t="str">
        <v>Clean quote per 100</v>
      </c>
      <c r="B5">
        <v>100</v>
      </c>
      <c r="F5" t="str">
        <v>Current yield</v>
      </c>
    </row>
    <row r="6" ht="21" customHeight="1">
      <c r="A6" t="str">
        <v>Redemption per 100</v>
      </c>
      <c r="B6">
        <v>100</v>
      </c>
      <c r="F6" t="str">
        <v>Accrued per 100</v>
      </c>
    </row>
    <row r="7" ht="21" customHeight="1">
      <c r="A7" t="str">
        <v>Payments per year</v>
      </c>
      <c r="B7">
        <v>4</v>
      </c>
      <c r="F7" t="str">
        <v>Settlement cash amount</v>
      </c>
    </row>
    <row r="8" ht="21" customHeight="1">
      <c r="A8" t="str">
        <v>Day-count basis</v>
      </c>
      <c r="B8">
        <v>0</v>
      </c>
    </row>
    <row r="9" ht="21" customHeight="1">
      <c r="A9" t="str">
        <v>Face amount</v>
      </c>
      <c r="B9">
        <v>20000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46130</v>
      </c>
      <c r="F2" t="str">
        <v>Annual YIELD</v>
      </c>
      <c r="G2" cm="1">
        <f t="array" ref="G2:G2">YIELD($B$2,$B$3,$B$4,$B$5,$B$6,$B$7,$B$8)</f>
        <v>0.056978592310324094</v>
      </c>
    </row>
    <row r="3" ht="21" customHeight="1">
      <c r="A3" t="str">
        <v>Maturity</v>
      </c>
      <c r="B3" s="1">
        <v>48507</v>
      </c>
      <c r="F3" t="str">
        <v>Price at solved yield</v>
      </c>
      <c r="G3" cm="1">
        <f t="array" ref="G3:G3">PRICE($B$2,$B$3,$B$4,G2,$B$6,$B$7,$B$8)</f>
        <v>96.24999999999997</v>
      </c>
    </row>
    <row r="4" ht="21" customHeight="1">
      <c r="A4" t="str">
        <v>Annual coupon</v>
      </c>
      <c r="B4">
        <v>0.05</v>
      </c>
      <c r="F4" t="str">
        <v>Repricing residual</v>
      </c>
      <c r="G4" cm="1">
        <f t="array" ref="G4:G4">G3-$B$5</f>
        <v>-2.842170943040401e-14</v>
      </c>
    </row>
    <row r="5" ht="21" customHeight="1">
      <c r="A5" t="str">
        <v>Clean quote per 100</v>
      </c>
      <c r="B5">
        <v>96.25</v>
      </c>
      <c r="F5" t="str">
        <v>Current yield</v>
      </c>
      <c r="G5" cm="1">
        <f t="array" ref="G5:G5">100*$B$4/$B$5</f>
        <v>0.05194805194805195</v>
      </c>
    </row>
    <row r="6" ht="21" customHeight="1">
      <c r="A6" t="str">
        <v>Redemption per 100</v>
      </c>
      <c r="B6">
        <v>100</v>
      </c>
      <c r="F6" t="str">
        <v>Accrued per 100</v>
      </c>
      <c r="G6" cm="1">
        <f t="array" ref="G6:G6">100*$B$4/$B$7*COUPDAYBS($B$2,$B$3,$B$7,$B$8)/COUPDAYS($B$2,$B$3,$B$7,$B$8)</f>
        <v>2.4722222222222223</v>
      </c>
    </row>
    <row r="7" ht="21" customHeight="1">
      <c r="A7" t="str">
        <v>Payments per year</v>
      </c>
      <c r="B7">
        <v>2</v>
      </c>
      <c r="F7" t="str">
        <v>Settlement cash amount</v>
      </c>
      <c r="G7" cm="1">
        <f t="array" ref="G7:G7">($B$5+G6)*$B$9/100</f>
        <v>24680.555555555555</v>
      </c>
    </row>
    <row r="8" ht="21" customHeight="1">
      <c r="A8" t="str">
        <v>Day-count basis</v>
      </c>
      <c r="B8">
        <v>0</v>
      </c>
    </row>
    <row r="9" ht="21" customHeight="1">
      <c r="A9" t="str">
        <v>Face amount</v>
      </c>
      <c r="B9">
        <v>25000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45903</v>
      </c>
      <c r="F2" t="str">
        <v>Annual YIELD</v>
      </c>
      <c r="G2" cm="1">
        <f t="array" ref="G2:G2">YIELD($B$2,$B$3,$B$4,$B$5,$B$6,$B$7,$B$8)</f>
        <v>0.05265085305618056</v>
      </c>
    </row>
    <row r="3" ht="21" customHeight="1">
      <c r="A3" t="str">
        <v>Maturity</v>
      </c>
      <c r="B3" s="1">
        <v>47743</v>
      </c>
      <c r="F3" t="str">
        <v>Price at solved yield</v>
      </c>
      <c r="G3" cm="1">
        <f t="array" ref="G3:G3">PRICE($B$2,$B$3,$B$4,G2,$B$6,$B$7,$B$8)</f>
        <v>107.49999999999999</v>
      </c>
    </row>
    <row r="4" ht="21" customHeight="1">
      <c r="A4" t="str">
        <v>Annual coupon</v>
      </c>
      <c r="B4">
        <v>0.07</v>
      </c>
      <c r="F4" t="str">
        <v>Repricing residual</v>
      </c>
      <c r="G4" cm="1">
        <f t="array" ref="G4:G4">G3-$B$5</f>
        <v>-1.4210854715202004e-14</v>
      </c>
    </row>
    <row r="5" ht="21" customHeight="1">
      <c r="A5" t="str">
        <v>Clean quote per 100</v>
      </c>
      <c r="B5">
        <v>107.5</v>
      </c>
      <c r="F5" t="str">
        <v>Current yield</v>
      </c>
      <c r="G5" cm="1">
        <f t="array" ref="G5:G5">100*$B$4/$B$5</f>
        <v>0.06511627906976745</v>
      </c>
    </row>
    <row r="6" ht="21" customHeight="1">
      <c r="A6" t="str">
        <v>Redemption per 100</v>
      </c>
      <c r="B6">
        <v>100</v>
      </c>
      <c r="F6" t="str">
        <v>Accrued per 100</v>
      </c>
      <c r="G6" cm="1">
        <f t="array" ref="G6:G6">100*$B$4/$B$7*COUPDAYBS($B$2,$B$3,$B$7,$B$8)/COUPDAYS($B$2,$B$3,$B$7,$B$8)</f>
        <v>6.731506849315069</v>
      </c>
    </row>
    <row r="7" ht="21" customHeight="1">
      <c r="A7" t="str">
        <v>Payments per year</v>
      </c>
      <c r="B7">
        <v>1</v>
      </c>
      <c r="F7" t="str">
        <v>Settlement cash amount</v>
      </c>
      <c r="G7" cm="1">
        <f t="array" ref="G7:G7">($B$5+G6)*$B$9/100</f>
        <v>13707.78082191781</v>
      </c>
    </row>
    <row r="8" ht="21" customHeight="1">
      <c r="A8" t="str">
        <v>Day-count basis</v>
      </c>
      <c r="B8">
        <v>1</v>
      </c>
    </row>
    <row r="9" ht="21" customHeight="1">
      <c r="A9" t="str">
        <v>Face amount</v>
      </c>
      <c r="B9">
        <v>12000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46089</v>
      </c>
      <c r="F2" t="str">
        <v>Annual YIELD</v>
      </c>
      <c r="G2" cm="1">
        <f t="array" ref="G2:G2">YIELD($B$2,$B$3,$B$4,$B$5,$B$6,$B$7,$B$8)</f>
        <v>0.06149298305880757</v>
      </c>
    </row>
    <row r="3" ht="21" customHeight="1">
      <c r="A3" t="str">
        <v>Maturity</v>
      </c>
      <c r="B3" s="1">
        <v>48194</v>
      </c>
      <c r="F3" t="str">
        <v>Price at solved yield</v>
      </c>
      <c r="G3" cm="1">
        <f t="array" ref="G3:G3">PRICE($B$2,$B$3,$B$4,G2,$B$6,$B$7,$B$8)</f>
        <v>91.75000000000014</v>
      </c>
    </row>
    <row r="4" ht="21" customHeight="1">
      <c r="A4" t="str">
        <v>Annual coupon</v>
      </c>
      <c r="B4">
        <v>0.04</v>
      </c>
      <c r="F4" t="str">
        <v>Repricing residual</v>
      </c>
      <c r="G4" cm="1">
        <f t="array" ref="G4:G4">G3-$B$5</f>
        <v>1.4210854715202004e-13</v>
      </c>
    </row>
    <row r="5" ht="21" customHeight="1">
      <c r="A5" t="str">
        <v>Clean quote per 100</v>
      </c>
      <c r="B5">
        <v>91.75</v>
      </c>
      <c r="F5" t="str">
        <v>Current yield</v>
      </c>
      <c r="G5" cm="1">
        <f t="array" ref="G5:G5">100*$B$4/$B$5</f>
        <v>0.043596730245231606</v>
      </c>
    </row>
    <row r="6" ht="21" customHeight="1">
      <c r="A6" t="str">
        <v>Redemption per 100</v>
      </c>
      <c r="B6">
        <v>103</v>
      </c>
      <c r="F6" t="str">
        <v>Accrued per 100</v>
      </c>
      <c r="G6" cm="1">
        <f t="array" ref="G6:G6">100*$B$4/$B$7*COUPDAYBS($B$2,$B$3,$B$7,$B$8)/COUPDAYS($B$2,$B$3,$B$7,$B$8)</f>
        <v>0.9555555555555556</v>
      </c>
    </row>
    <row r="7" ht="21" customHeight="1">
      <c r="A7" t="str">
        <v>Payments per year</v>
      </c>
      <c r="B7">
        <v>4</v>
      </c>
      <c r="F7" t="str">
        <v>Settlement cash amount</v>
      </c>
      <c r="G7" cm="1">
        <f t="array" ref="G7:G7">($B$5+G6)*$B$9/100</f>
        <v>46352.777777777774</v>
      </c>
    </row>
    <row r="8" ht="21" customHeight="1">
      <c r="A8" t="str">
        <v>Day-count basis</v>
      </c>
      <c r="B8">
        <v>2</v>
      </c>
    </row>
    <row r="9" ht="21" customHeight="1">
      <c r="A9" t="str">
        <v>Face amount</v>
      </c>
      <c r="B9">
        <v>50000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45645</v>
      </c>
      <c r="F2" t="str">
        <v>Annual YIELD</v>
      </c>
      <c r="G2" cm="1">
        <f t="array" ref="G2:G2">YIELD($B$2,$B$3,$B$4,$B$5,$B$6,$B$7,$B$8)</f>
        <v>0.049759106448115764</v>
      </c>
    </row>
    <row r="3" ht="21" customHeight="1">
      <c r="A3" t="str">
        <v>Maturity</v>
      </c>
      <c r="B3" s="1">
        <v>47299</v>
      </c>
      <c r="F3" t="str">
        <v>Price at solved yield</v>
      </c>
      <c r="G3" cm="1">
        <f t="array" ref="G3:G3">PRICE($B$2,$B$3,$B$4,G2,$B$6,$B$7,$B$8)</f>
        <v>102.09999999999997</v>
      </c>
    </row>
    <row r="4" ht="21" customHeight="1">
      <c r="A4" t="str">
        <v>Annual coupon</v>
      </c>
      <c r="B4">
        <v>0.055</v>
      </c>
      <c r="F4" t="str">
        <v>Repricing residual</v>
      </c>
      <c r="G4" cm="1">
        <f t="array" ref="G4:G4">G3-$B$5</f>
        <v>-2.842170943040401e-14</v>
      </c>
    </row>
    <row r="5" ht="21" customHeight="1">
      <c r="A5" t="str">
        <v>Clean quote per 100</v>
      </c>
      <c r="B5">
        <v>102.1</v>
      </c>
      <c r="F5" t="str">
        <v>Current yield</v>
      </c>
      <c r="G5" cm="1">
        <f t="array" ref="G5:G5">100*$B$4/$B$5</f>
        <v>0.05386875612144956</v>
      </c>
    </row>
    <row r="6" ht="21" customHeight="1">
      <c r="A6" t="str">
        <v>Redemption per 100</v>
      </c>
      <c r="B6">
        <v>100</v>
      </c>
      <c r="F6" t="str">
        <v>Accrued per 100</v>
      </c>
      <c r="G6" cm="1">
        <f t="array" ref="G6:G6">100*$B$4/$B$7*COUPDAYBS($B$2,$B$3,$B$7,$B$8)/COUPDAYS($B$2,$B$3,$B$7,$B$8)</f>
        <v>2.591780821917808</v>
      </c>
    </row>
    <row r="7" ht="21" customHeight="1">
      <c r="A7" t="str">
        <v>Payments per year</v>
      </c>
      <c r="B7">
        <v>2</v>
      </c>
      <c r="F7" t="str">
        <v>Settlement cash amount</v>
      </c>
      <c r="G7" cm="1">
        <f t="array" ref="G7:G7">($B$5+G6)*$B$9/100</f>
        <v>18844.520547945205</v>
      </c>
    </row>
    <row r="8" ht="21" customHeight="1">
      <c r="A8" t="str">
        <v>Day-count basis</v>
      </c>
      <c r="B8">
        <v>3</v>
      </c>
    </row>
    <row r="9" ht="21" customHeight="1">
      <c r="A9" t="str">
        <v>Face amount</v>
      </c>
      <c r="B9">
        <v>18000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46446</v>
      </c>
      <c r="F2" t="str">
        <v>Annual YIELD</v>
      </c>
      <c r="G2" cm="1">
        <f t="array" ref="G2:G2">YIELD($B$2,$B$3,$B$4,$B$5,$B$6,$B$7,$B$8)</f>
        <v>0.047302094034542774</v>
      </c>
    </row>
    <row r="3" ht="21" customHeight="1">
      <c r="A3" t="str">
        <v>Maturity</v>
      </c>
      <c r="B3" s="1">
        <v>48457</v>
      </c>
      <c r="F3" t="str">
        <v>Price at solved yield</v>
      </c>
      <c r="G3" cm="1">
        <f t="array" ref="G3:G3">PRICE($B$2,$B$3,$B$4,G2,$B$6,$B$7,$B$8)</f>
        <v>97.3499999999998</v>
      </c>
    </row>
    <row r="4" ht="21" customHeight="1">
      <c r="A4" t="str">
        <v>Annual coupon</v>
      </c>
      <c r="B4">
        <v>0.045</v>
      </c>
      <c r="F4" t="str">
        <v>Repricing residual</v>
      </c>
      <c r="G4" cm="1">
        <f t="array" ref="G4:G4">G3-$B$5</f>
        <v>-1.9895196601282805e-13</v>
      </c>
    </row>
    <row r="5" ht="21" customHeight="1">
      <c r="A5" t="str">
        <v>Clean quote per 100</v>
      </c>
      <c r="B5">
        <v>97.35</v>
      </c>
      <c r="F5" t="str">
        <v>Current yield</v>
      </c>
      <c r="G5" cm="1">
        <f t="array" ref="G5:G5">100*$B$4/$B$5</f>
        <v>0.04622496147919877</v>
      </c>
    </row>
    <row r="6" ht="21" customHeight="1">
      <c r="A6" t="str">
        <v>Redemption per 100</v>
      </c>
      <c r="B6">
        <v>98</v>
      </c>
      <c r="F6" t="str">
        <v>Accrued per 100</v>
      </c>
      <c r="G6" cm="1">
        <f t="array" ref="G6:G6">100*$B$4/$B$7*COUPDAYBS($B$2,$B$3,$B$7,$B$8)/COUPDAYS($B$2,$B$3,$B$7,$B$8)</f>
        <v>0</v>
      </c>
    </row>
    <row r="7" ht="21" customHeight="1">
      <c r="A7" t="str">
        <v>Payments per year</v>
      </c>
      <c r="B7">
        <v>2</v>
      </c>
      <c r="F7" t="str">
        <v>Settlement cash amount</v>
      </c>
      <c r="G7" cm="1">
        <f t="array" ref="G7:G7">($B$5+G6)*$B$9/100</f>
        <v>29205</v>
      </c>
    </row>
    <row r="8" ht="21" customHeight="1">
      <c r="A8" t="str">
        <v>Day-count basis</v>
      </c>
      <c r="B8">
        <v>4</v>
      </c>
    </row>
    <row r="9" ht="21" customHeight="1">
      <c r="A9" t="str">
        <v>Face amount</v>
      </c>
      <c r="B9">
        <v>30000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46237</v>
      </c>
      <c r="F2" t="str">
        <v>Annual YIELD</v>
      </c>
      <c r="G2" cm="1">
        <f t="array" ref="G2:G2">YIELD($B$2,$B$3,$B$4,$B$5,$B$6,$B$7,$B$8)</f>
        <v>0.04542542659134627</v>
      </c>
    </row>
    <row r="3" ht="21" customHeight="1">
      <c r="A3" t="str">
        <v>Maturity</v>
      </c>
      <c r="B3" s="1">
        <v>46280</v>
      </c>
      <c r="F3" t="str">
        <v>Price at solved yield</v>
      </c>
      <c r="G3" cm="1">
        <f t="array" ref="G3:G3">PRICE($B$2,$B$3,$B$4,G2,$B$6,$B$7,$B$8)</f>
        <v>100.10000000000001</v>
      </c>
    </row>
    <row r="4" ht="21" customHeight="1">
      <c r="A4" t="str">
        <v>Annual coupon</v>
      </c>
      <c r="B4">
        <v>0.055</v>
      </c>
      <c r="F4" t="str">
        <v>Repricing residual</v>
      </c>
      <c r="G4" cm="1">
        <f t="array" ref="G4:G4">G3-$B$5</f>
        <v>1.4210854715202004e-14</v>
      </c>
    </row>
    <row r="5" ht="21" customHeight="1">
      <c r="A5" t="str">
        <v>Clean quote per 100</v>
      </c>
      <c r="B5">
        <v>100.1</v>
      </c>
      <c r="F5" t="str">
        <v>Current yield</v>
      </c>
      <c r="G5" cm="1">
        <f t="array" ref="G5:G5">100*$B$4/$B$5</f>
        <v>0.05494505494505495</v>
      </c>
    </row>
    <row r="6" ht="21" customHeight="1">
      <c r="A6" t="str">
        <v>Redemption per 100</v>
      </c>
      <c r="B6">
        <v>100</v>
      </c>
      <c r="F6" t="str">
        <v>Accrued per 100</v>
      </c>
      <c r="G6" cm="1">
        <f t="array" ref="G6:G6">100*$B$4/$B$7*COUPDAYBS($B$2,$B$3,$B$7,$B$8)/COUPDAYS($B$2,$B$3,$B$7,$B$8)</f>
        <v>2.1083333333333334</v>
      </c>
    </row>
    <row r="7" ht="21" customHeight="1">
      <c r="A7" t="str">
        <v>Payments per year</v>
      </c>
      <c r="B7">
        <v>2</v>
      </c>
      <c r="F7" t="str">
        <v>Settlement cash amount</v>
      </c>
      <c r="G7" cm="1">
        <f t="array" ref="G7:G7">($B$5+G6)*$B$9/100</f>
        <v>10220.833333333332</v>
      </c>
    </row>
    <row r="8" ht="21" customHeight="1">
      <c r="A8" t="str">
        <v>Day-count basis</v>
      </c>
      <c r="B8">
        <v>0</v>
      </c>
    </row>
    <row r="9" ht="21" customHeight="1">
      <c r="A9" t="str">
        <v>Face amount</v>
      </c>
      <c r="B9">
        <v>10000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46829</v>
      </c>
      <c r="F2" t="str">
        <v>Annual YIELD</v>
      </c>
      <c r="G2" cm="1">
        <f t="array" ref="G2:G2">YIELD($B$2,$B$3,$B$4,$B$5,$B$6,$B$7,$B$8)</f>
        <v>0.03880615328946857</v>
      </c>
    </row>
    <row r="3" ht="21" customHeight="1">
      <c r="A3" t="str">
        <v>Maturity</v>
      </c>
      <c r="B3" s="1">
        <v>47726</v>
      </c>
      <c r="F3" t="str">
        <v>Price at solved yield</v>
      </c>
      <c r="G3" cm="1">
        <f t="array" ref="G3:G3">PRICE($B$2,$B$3,$B$4,G2,$B$6,$B$7,$B$8)</f>
        <v>91.00000000000009</v>
      </c>
    </row>
    <row r="4" ht="21" customHeight="1">
      <c r="A4" t="str">
        <v>Annual coupon</v>
      </c>
      <c r="B4">
        <v>0</v>
      </c>
      <c r="F4" t="str">
        <v>Repricing residual</v>
      </c>
      <c r="G4" cm="1">
        <f t="array" ref="G4:G4">G3-$B$5</f>
        <v>8.526512829121202e-14</v>
      </c>
    </row>
    <row r="5" ht="21" customHeight="1">
      <c r="A5" t="str">
        <v>Clean quote per 100</v>
      </c>
      <c r="B5">
        <v>91</v>
      </c>
      <c r="F5" t="str">
        <v>Current yield</v>
      </c>
      <c r="G5" cm="1">
        <f t="array" ref="G5:G5">100*$B$4/$B$5</f>
        <v>0</v>
      </c>
    </row>
    <row r="6" ht="21" customHeight="1">
      <c r="A6" t="str">
        <v>Redemption per 100</v>
      </c>
      <c r="B6">
        <v>100</v>
      </c>
      <c r="F6" t="str">
        <v>Accrued per 100</v>
      </c>
      <c r="G6" cm="1">
        <f t="array" ref="G6:G6">100*$B$4/$B$7*COUPDAYBS($B$2,$B$3,$B$7,$B$8)/COUPDAYS($B$2,$B$3,$B$7,$B$8)</f>
        <v>0</v>
      </c>
    </row>
    <row r="7" ht="21" customHeight="1">
      <c r="A7" t="str">
        <v>Payments per year</v>
      </c>
      <c r="B7">
        <v>2</v>
      </c>
      <c r="F7" t="str">
        <v>Settlement cash amount</v>
      </c>
      <c r="G7" cm="1">
        <f t="array" ref="G7:G7">($B$5+G6)*$B$9/100</f>
        <v>7280</v>
      </c>
    </row>
    <row r="8" ht="21" customHeight="1">
      <c r="A8" t="str">
        <v>Day-count basis</v>
      </c>
      <c r="B8">
        <v>1</v>
      </c>
    </row>
    <row r="9" ht="21" customHeight="1">
      <c r="A9" t="str">
        <v>Face amount</v>
      </c>
      <c r="B9">
        <v>8000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Term</v>
      </c>
      <c r="B1" t="str">
        <v>Value</v>
      </c>
      <c r="F1" t="str">
        <v>Report</v>
      </c>
      <c r="G1" t="str">
        <v>Result</v>
      </c>
    </row>
    <row r="2" ht="21" customHeight="1">
      <c r="A2" t="str">
        <v>Settlement</v>
      </c>
      <c r="B2" s="1">
        <v>46218</v>
      </c>
      <c r="F2" t="str">
        <v>Annual YIELD</v>
      </c>
      <c r="G2" cm="1">
        <f t="array" ref="G2:G2">YIELD($B$2,$B$3,$B$4,$B$5,$B$6,$B$7,$B$8)</f>
        <v>0.0349999999999997</v>
      </c>
    </row>
    <row r="3" ht="21" customHeight="1">
      <c r="A3" t="str">
        <v>Maturity</v>
      </c>
      <c r="B3" s="1">
        <v>49871</v>
      </c>
      <c r="F3" t="str">
        <v>Price at solved yield</v>
      </c>
      <c r="G3" cm="1">
        <f t="array" ref="G3:G3">PRICE($B$2,$B$3,$B$4,G2,$B$6,$B$7,$B$8)</f>
        <v>99.99999999999986</v>
      </c>
    </row>
    <row r="4" ht="21" customHeight="1">
      <c r="A4" t="str">
        <v>Annual coupon</v>
      </c>
      <c r="B4">
        <v>0.035</v>
      </c>
      <c r="F4" t="str">
        <v>Repricing residual</v>
      </c>
      <c r="G4" cm="1">
        <f t="array" ref="G4:G4">G3-$B$5</f>
        <v>-1.4210854715202004e-13</v>
      </c>
    </row>
    <row r="5" ht="21" customHeight="1">
      <c r="A5" t="str">
        <v>Clean quote per 100</v>
      </c>
      <c r="B5">
        <v>100</v>
      </c>
      <c r="F5" t="str">
        <v>Current yield</v>
      </c>
      <c r="G5" cm="1">
        <f t="array" ref="G5:G5">100*$B$4/$B$5</f>
        <v>0.035</v>
      </c>
    </row>
    <row r="6" ht="21" customHeight="1">
      <c r="A6" t="str">
        <v>Redemption per 100</v>
      </c>
      <c r="B6">
        <v>100</v>
      </c>
      <c r="F6" t="str">
        <v>Accrued per 100</v>
      </c>
      <c r="G6" cm="1">
        <f t="array" ref="G6:G6">100*$B$4/$B$7*COUPDAYBS($B$2,$B$3,$B$7,$B$8)/COUPDAYS($B$2,$B$3,$B$7,$B$8)</f>
        <v>0</v>
      </c>
    </row>
    <row r="7" ht="21" customHeight="1">
      <c r="A7" t="str">
        <v>Payments per year</v>
      </c>
      <c r="B7">
        <v>4</v>
      </c>
      <c r="F7" t="str">
        <v>Settlement cash amount</v>
      </c>
      <c r="G7" cm="1">
        <f t="array" ref="G7:G7">($B$5+G6)*$B$9/100</f>
        <v>20000</v>
      </c>
    </row>
    <row r="8" ht="21" customHeight="1">
      <c r="A8" t="str">
        <v>Day-count basis</v>
      </c>
      <c r="B8">
        <v>0</v>
      </c>
    </row>
    <row r="9" ht="21" customHeight="1">
      <c r="A9" t="str">
        <v>Face amount</v>
      </c>
      <c r="B9">
        <v>20000</v>
      </c>
    </row>
    <row r="10" ht="21" customHeight="1">
      <c r="A10" t="str">
        <v>Yield change</v>
      </c>
    </row>
  </sheetData>
  <ignoredErrors>
    <ignoredError numberStoredAsText="1" sqref="A1:G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Build G2:G7 from B2:B9. Solve the annual yield from the clean quote, reprice at that solved yield, report price minus quote, compare annual coupon/clean quote (current yield), then report accrued interest and settlement cash for the stated face amount. Keep full internal precision; YIELD and current yield answer different questions.</dc:subject>
  <dc:title>Infer yield from a coupon bond quote</dc:title>
</cp:coreProperties>
</file>