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Recorded time (label)</v>
      </c>
      <c r="B1" t="str">
        <v>Numeric timestamp</v>
      </c>
      <c r="C1" t="str">
        <v>Status</v>
      </c>
      <c r="D1" t="str">
        <v>Included? 1/0</v>
      </c>
      <c r="F1" t="str">
        <v>Control / result</v>
      </c>
      <c r="G1" t="str">
        <v>Value</v>
      </c>
    </row>
    <row r="2">
      <c r="A2" t="str">
        <v>2026-09-30 18:00</v>
      </c>
      <c r="B2">
        <v>46295.75</v>
      </c>
      <c r="C2" t="str">
        <v>Open</v>
      </c>
      <c r="D2" cm="1">
        <f t="array" ref="D2:D2">COUNTIFS(C2,$G$2,B2,"&gt;="&amp;$G$3,B2,"&lt;"&amp;($G$4+1))</f>
        <v>0</v>
      </c>
      <c r="F2" t="str">
        <v>Status</v>
      </c>
      <c r="G2" t="str">
        <v>Open</v>
      </c>
    </row>
    <row r="3">
      <c r="A3" t="str">
        <v>2026-10-01 00:00</v>
      </c>
      <c r="B3">
        <v>46296</v>
      </c>
      <c r="C3" t="str">
        <v>Open</v>
      </c>
      <c r="D3" cm="1">
        <f t="array" ref="D3:D3">COUNTIFS(C3,$G$2,B3,"&gt;="&amp;$G$3,B3,"&lt;"&amp;($G$4+1))</f>
        <v>1</v>
      </c>
      <c r="F3" t="str">
        <v>Start date</v>
      </c>
      <c r="G3">
        <v>46296</v>
      </c>
    </row>
    <row r="4">
      <c r="A4" t="str">
        <v>2026-10-01 12:00</v>
      </c>
      <c r="B4">
        <v>46296.5</v>
      </c>
      <c r="C4" t="str">
        <v>Open</v>
      </c>
      <c r="D4" cm="1">
        <f t="array" ref="D4:D4">COUNTIFS(C4,$G$2,B4,"&gt;="&amp;$G$3,B4,"&lt;"&amp;($G$4+1))</f>
        <v>1</v>
      </c>
      <c r="F4" t="str">
        <v>End date (inclusive)</v>
      </c>
      <c r="G4">
        <v>46297</v>
      </c>
    </row>
    <row r="5">
      <c r="A5" t="str">
        <v>2026-10-02 00:00</v>
      </c>
      <c r="B5">
        <v>46297</v>
      </c>
      <c r="C5" t="str">
        <v>Open</v>
      </c>
      <c r="D5" cm="1">
        <f t="array" ref="D5:D5">COUNTIFS(C5,$G$2,B5,"&gt;="&amp;$G$3,B5,"&lt;"&amp;($G$4+1))</f>
        <v>1</v>
      </c>
    </row>
    <row r="6">
      <c r="A6" t="str">
        <v>2026-10-02 18:00</v>
      </c>
      <c r="B6">
        <v>46297.75</v>
      </c>
      <c r="C6" t="str">
        <v>open</v>
      </c>
      <c r="D6" cm="1">
        <f t="array" ref="D6:D6">COUNTIFS(C6,$G$2,B6,"&gt;="&amp;$G$3,B6,"&lt;"&amp;($G$4+1))</f>
        <v>1</v>
      </c>
    </row>
    <row r="7">
      <c r="A7" t="str">
        <v>2026-10-02 12:00</v>
      </c>
      <c r="B7">
        <v>46297.5</v>
      </c>
      <c r="C7" t="str">
        <v>Closed</v>
      </c>
      <c r="D7" cm="1">
        <f t="array" ref="D7:D7">COUNTIFS(C7,$G$2,B7,"&gt;="&amp;$G$3,B7,"&lt;"&amp;($G$4+1))</f>
        <v>0</v>
      </c>
      <c r="F7" t="str">
        <v>Full end date</v>
      </c>
      <c r="G7" cm="1">
        <f t="array" ref="G7:G7">COUNTIFS($C$2:$C$9,$G$2,$B$2:$B$9,"&gt;="&amp;$G$3,$B$2:$B$9,"&lt;"&amp;($G$4+1))</f>
        <v>4</v>
      </c>
    </row>
    <row r="8">
      <c r="A8" t="str">
        <v>2026-10-03 00:00</v>
      </c>
      <c r="B8">
        <v>46298</v>
      </c>
      <c r="C8" t="str">
        <v>Open</v>
      </c>
      <c r="D8" cm="1">
        <f t="array" ref="D8:D8">COUNTIFS(C8,$G$2,B8,"&gt;="&amp;$G$3,B8,"&lt;"&amp;($G$4+1))</f>
        <v>0</v>
      </c>
      <c r="F8" t="str">
        <v>Midnight cutoff: too narrow</v>
      </c>
      <c r="G8" cm="1">
        <f t="array" ref="G8:G8">COUNTIFS($C$2:$C$9,$G$2,$B$2:$B$9,"&gt;="&amp;$G$3,$B$2:$B$9,"&lt;="&amp;$G$4)</f>
        <v>3</v>
      </c>
    </row>
    <row r="9">
      <c r="A9" t="str">
        <v>2026-10-03 12:00</v>
      </c>
      <c r="B9">
        <v>46298.5</v>
      </c>
      <c r="C9" t="str">
        <v>Open</v>
      </c>
      <c r="D9" cm="1">
        <f t="array" ref="D9:D9">COUNTIFS(C9,$G$2,B9,"&gt;="&amp;$G$3,B9,"&lt;"&amp;($G$4+1))</f>
        <v>0</v>
      </c>
      <c r="F9" t="str">
        <v>Next midnight included: too wide</v>
      </c>
      <c r="G9" cm="1">
        <f t="array" ref="G9:G9">COUNTIFS($C$2:$C$9,$G$2,$B$2:$B$9,"&gt;="&amp;$G$3,$B$2:$B$9,"&lt;="&amp;($G$4+1))</f>
        <v>5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Count the full end date</v>
      </c>
    </row>
    <row r="2">
      <c r="A2" t="str">
        <v>Example ID</v>
      </c>
      <c r="B2" t="str">
        <v>count-full-end-date</v>
      </c>
    </row>
    <row r="3">
      <c r="A3" t="str">
        <v>Explanation</v>
      </c>
      <c r="B3" t="str">
        <v>Count Open tickets created from October 1 through October 2, including both calendar days. Rows 3, 4, 5 and 6 qualify, giving 4; the lowercase status still matches. G8 stops at October 2 midnight and returns only 3. G9 admits October 3 midnight and returns 5. Row 7 is inside the dates but Closed, so it does not count.</v>
      </c>
    </row>
    <row r="4">
      <c r="A4" t="str">
        <v>Scope</v>
      </c>
      <c r="B4" t="str">
        <v>Count rows, not time values. Column B contains numeric Excel-1900 timestamps; column A is a reading label only. G3 and G4 must be whole calendar dates at midnight, with G3 no later than G4. Use &gt;= start and &lt; end+1 to include the entire final day; &lt;= end stops at its midnight, while &lt;= end+1 includes the next midnight. All timestamps share one assumed local calendar; no timezone or text-date conversion is performed. Status is nonempty plain text, matched without regard to case. This separate reference does not change the primary team/status/age AND practice. Native Excel and Google Sheets recalculation of this file remains unverified.</v>
      </c>
    </row>
    <row r="5">
      <c r="A5" t="str">
        <v>Source</v>
      </c>
      <c r="B5" t="str">
        <v>Original fictional ticket creation timestamps data.</v>
      </c>
    </row>
    <row r="6">
      <c r="A6" t="str">
        <v>Formula reference</v>
      </c>
      <c r="B6" t="str">
        <v>https://support.microsoft.com/en-us/excel/functions/countifs-function</v>
      </c>
    </row>
    <row r="7">
      <c r="A7" t="str">
        <v>Primary practice</v>
      </c>
      <c r="B7" t="str">
        <v>/tasks/countifs-multiple-criteria/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